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FY\OneDrive - Sify Technologies Limited\CORPORATE COMMUNICATIONS\Press Release - Financials\Q3 Yr 21-22\FINAL MATERIAL\"/>
    </mc:Choice>
  </mc:AlternateContent>
  <xr:revisionPtr revIDLastSave="0" documentId="8_{EC381A9C-E728-4E69-863C-53E7CB0629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ess Release December 21" sheetId="1" r:id="rId1"/>
  </sheets>
  <definedNames>
    <definedName name="BuiltIn_Print_Area">#REF!</definedName>
    <definedName name="_xlnm.Print_Area" localSheetId="0">'Press Release December 21'!$B$1:$E$41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D37" i="1"/>
  <c r="E35" i="1"/>
  <c r="D35" i="1"/>
  <c r="C37" i="1" l="1"/>
  <c r="C35" i="1"/>
  <c r="C32" i="1"/>
  <c r="B32" i="1"/>
  <c r="E38" i="1" l="1"/>
  <c r="E34" i="1"/>
  <c r="E33" i="1"/>
  <c r="E31" i="1"/>
  <c r="D34" i="1" l="1"/>
  <c r="D19" i="1"/>
  <c r="D38" i="1" s="1"/>
  <c r="D18" i="1"/>
  <c r="D16" i="1"/>
  <c r="D31" i="1" s="1"/>
  <c r="D12" i="1"/>
  <c r="D11" i="1"/>
  <c r="D10" i="1"/>
  <c r="D14" i="1" l="1"/>
  <c r="D22" i="1" s="1"/>
  <c r="F18" i="1"/>
  <c r="D33" i="1"/>
  <c r="D25" i="1" l="1"/>
  <c r="D29" i="1" s="1"/>
  <c r="D40" i="1" s="1"/>
  <c r="D41" i="1" s="1"/>
  <c r="E14" i="1"/>
  <c r="E22" i="1" s="1"/>
  <c r="E25" i="1" l="1"/>
  <c r="E29" i="1" s="1"/>
  <c r="E40" i="1" s="1"/>
  <c r="E41" i="1" s="1"/>
  <c r="C14" i="1"/>
  <c r="F16" i="1" l="1"/>
  <c r="F10" i="1" l="1"/>
  <c r="C34" i="1" l="1"/>
  <c r="C38" i="1" l="1"/>
  <c r="C33" i="1"/>
  <c r="C31" i="1"/>
  <c r="C22" i="1" l="1"/>
  <c r="F14" i="1"/>
  <c r="F22" i="1" l="1"/>
  <c r="C25" i="1"/>
  <c r="F25" i="1" s="1"/>
  <c r="C29" i="1" l="1"/>
  <c r="C40" i="1" l="1"/>
  <c r="C41" i="1" s="1"/>
</calcChain>
</file>

<file path=xl/sharedStrings.xml><?xml version="1.0" encoding="utf-8"?>
<sst xmlns="http://schemas.openxmlformats.org/spreadsheetml/2006/main" count="45" uniqueCount="33">
  <si>
    <t xml:space="preserve">Sify Technologies Limited </t>
  </si>
  <si>
    <t>Unaudited Consolidated Income Statement as per IFRS</t>
  </si>
  <si>
    <t>(In INR millions)</t>
  </si>
  <si>
    <t xml:space="preserve">Quarter ended </t>
  </si>
  <si>
    <t>Description</t>
  </si>
  <si>
    <t>Revenue</t>
  </si>
  <si>
    <t>Cost of Revenues</t>
  </si>
  <si>
    <t>Selling, General and Administrative  Expenses</t>
  </si>
  <si>
    <t>EBITDA</t>
  </si>
  <si>
    <t>Depreciation and Amortisation expense</t>
  </si>
  <si>
    <t>Net Finance Expenses</t>
  </si>
  <si>
    <t>Profit before tax</t>
  </si>
  <si>
    <t>Income tax expense</t>
  </si>
  <si>
    <t>Profit for the period</t>
  </si>
  <si>
    <t xml:space="preserve">Profit attributable to: </t>
  </si>
  <si>
    <t>Reconciliation with Non-GAAP measure</t>
  </si>
  <si>
    <t>Add:</t>
  </si>
  <si>
    <t>Less:</t>
  </si>
  <si>
    <t>Other Income (including exchange gain)</t>
  </si>
  <si>
    <t>Other Expenses (including exchange loss)</t>
  </si>
  <si>
    <t xml:space="preserve"> Other Income (including exchange gain)</t>
  </si>
  <si>
    <t>September</t>
  </si>
  <si>
    <t>December</t>
  </si>
  <si>
    <t>Rs Mln</t>
  </si>
  <si>
    <t>Cash Balance</t>
  </si>
  <si>
    <t>Capex Spent for Q3</t>
  </si>
  <si>
    <t>Current Tax</t>
  </si>
  <si>
    <t>Deferred Tax</t>
  </si>
  <si>
    <t xml:space="preserve">  Deferred Tax </t>
  </si>
  <si>
    <t>Quarter ended December 31, 2021</t>
  </si>
  <si>
    <t>XXXX</t>
  </si>
  <si>
    <t>Impairment loss on goodwill</t>
  </si>
  <si>
    <t>Capex Spent during the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</si>
</sst>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9"/>
      <name val="Trebuchet MS"/>
      <family val="2"/>
    </font>
    <font>
      <sz val="9"/>
      <name val="Trebuchet MS"/>
      <family val="2"/>
    </font>
    <font>
      <u/>
      <sz val="9"/>
      <name val="Trebuchet MS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2" applyFont="1" applyFill="1"/>
    <xf numFmtId="0" fontId="3" fillId="0" borderId="0" xfId="0" applyFont="1"/>
    <xf numFmtId="0" fontId="3" fillId="0" borderId="0" xfId="2" applyFont="1" applyFill="1"/>
    <xf numFmtId="16" fontId="2" fillId="0" borderId="0" xfId="2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0" fontId="3" fillId="0" borderId="0" xfId="2" applyFont="1" applyFill="1" applyBorder="1"/>
    <xf numFmtId="165" fontId="3" fillId="0" borderId="0" xfId="1" applyNumberFormat="1" applyFont="1" applyFill="1" applyBorder="1"/>
    <xf numFmtId="165" fontId="2" fillId="0" borderId="2" xfId="1" applyNumberFormat="1" applyFont="1" applyFill="1" applyBorder="1"/>
    <xf numFmtId="165" fontId="3" fillId="0" borderId="3" xfId="1" applyNumberFormat="1" applyFont="1" applyFill="1" applyBorder="1"/>
    <xf numFmtId="165" fontId="2" fillId="0" borderId="4" xfId="1" applyNumberFormat="1" applyFont="1" applyFill="1" applyBorder="1"/>
    <xf numFmtId="165" fontId="2" fillId="0" borderId="0" xfId="1" applyNumberFormat="1" applyFont="1" applyFill="1" applyBorder="1"/>
    <xf numFmtId="0" fontId="3" fillId="0" borderId="0" xfId="2" applyFont="1" applyFill="1" applyAlignment="1">
      <alignment horizontal="left" vertical="top" wrapText="1"/>
    </xf>
    <xf numFmtId="9" fontId="3" fillId="0" borderId="0" xfId="9" applyFont="1" applyFill="1"/>
    <xf numFmtId="0" fontId="2" fillId="0" borderId="0" xfId="2" applyFont="1" applyFill="1" applyBorder="1"/>
    <xf numFmtId="164" fontId="2" fillId="0" borderId="0" xfId="2" applyNumberFormat="1" applyFont="1" applyFill="1" applyBorder="1"/>
    <xf numFmtId="0" fontId="4" fillId="0" borderId="0" xfId="2" applyFont="1" applyFill="1" applyBorder="1"/>
    <xf numFmtId="0" fontId="3" fillId="0" borderId="0" xfId="2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vertical="center"/>
    </xf>
    <xf numFmtId="0" fontId="2" fillId="0" borderId="5" xfId="2" applyFont="1" applyBorder="1"/>
    <xf numFmtId="0" fontId="3" fillId="0" borderId="6" xfId="2" applyFont="1" applyBorder="1"/>
    <xf numFmtId="0" fontId="3" fillId="0" borderId="7" xfId="2" applyFont="1" applyBorder="1"/>
    <xf numFmtId="9" fontId="2" fillId="0" borderId="0" xfId="9" applyFont="1" applyFill="1" applyBorder="1"/>
    <xf numFmtId="165" fontId="3" fillId="0" borderId="0" xfId="1" applyNumberFormat="1" applyFont="1" applyBorder="1"/>
    <xf numFmtId="165" fontId="3" fillId="0" borderId="1" xfId="1" applyNumberFormat="1" applyFont="1" applyBorder="1"/>
    <xf numFmtId="0" fontId="2" fillId="0" borderId="8" xfId="0" applyFont="1" applyBorder="1" applyAlignment="1">
      <alignment horizontal="center"/>
    </xf>
    <xf numFmtId="165" fontId="3" fillId="0" borderId="0" xfId="0" applyNumberFormat="1" applyFont="1" applyBorder="1"/>
    <xf numFmtId="0" fontId="2" fillId="0" borderId="9" xfId="2" applyFont="1" applyBorder="1" applyAlignment="1">
      <alignment horizontal="center"/>
    </xf>
    <xf numFmtId="0" fontId="2" fillId="0" borderId="6" xfId="2" applyFont="1" applyBorder="1"/>
    <xf numFmtId="165" fontId="3" fillId="0" borderId="10" xfId="1" applyNumberFormat="1" applyFont="1" applyFill="1" applyBorder="1"/>
    <xf numFmtId="165" fontId="3" fillId="0" borderId="11" xfId="1" applyNumberFormat="1" applyFont="1" applyFill="1" applyBorder="1"/>
  </cellXfs>
  <cellStyles count="10">
    <cellStyle name="_Deposits summary" xfId="3" xr:uid="{00000000-0005-0000-0000-000000000000}"/>
    <cellStyle name="_summary" xfId="4" xr:uid="{00000000-0005-0000-0000-000001000000}"/>
    <cellStyle name="Comma" xfId="1" builtinId="3"/>
    <cellStyle name="Comma 2" xfId="5" xr:uid="{00000000-0005-0000-0000-000003000000}"/>
    <cellStyle name="Comma 3" xfId="6" xr:uid="{00000000-0005-0000-0000-000004000000}"/>
    <cellStyle name="Normal" xfId="0" builtinId="0"/>
    <cellStyle name="Normal_MIS Q4 06-07modified" xfId="2" xr:uid="{00000000-0005-0000-0000-000006000000}"/>
    <cellStyle name="Percent" xfId="9" builtinId="5"/>
    <cellStyle name="Percent 2" xfId="7" xr:uid="{00000000-0005-0000-0000-000008000000}"/>
    <cellStyle name="Percent 3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2014@" TargetMode="External"/><Relationship Id="rId2" Type="http://schemas.openxmlformats.org/officeDocument/2006/relationships/hyperlink" Target="mailto:2014@" TargetMode="External"/><Relationship Id="rId1" Type="http://schemas.openxmlformats.org/officeDocument/2006/relationships/hyperlink" Target="mailto:2014@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2"/>
  <sheetViews>
    <sheetView showGridLines="0" showZeros="0" tabSelected="1" zoomScaleNormal="100" workbookViewId="0">
      <selection activeCell="B3" sqref="B3:E40"/>
    </sheetView>
  </sheetViews>
  <sheetFormatPr defaultColWidth="9.109375" defaultRowHeight="13.2" x14ac:dyDescent="0.3"/>
  <cols>
    <col min="1" max="1" width="2.5546875" style="3" customWidth="1"/>
    <col min="2" max="2" width="40.6640625" style="3" bestFit="1" customWidth="1"/>
    <col min="3" max="4" width="13.44140625" style="2" customWidth="1"/>
    <col min="5" max="5" width="14" style="3" customWidth="1"/>
    <col min="6" max="16384" width="9.109375" style="3"/>
  </cols>
  <sheetData>
    <row r="1" spans="1:6" x14ac:dyDescent="0.3">
      <c r="B1" s="1" t="s">
        <v>0</v>
      </c>
    </row>
    <row r="3" spans="1:6" x14ac:dyDescent="0.3">
      <c r="B3" s="1" t="s">
        <v>1</v>
      </c>
    </row>
    <row r="4" spans="1:6" x14ac:dyDescent="0.3">
      <c r="B4" s="1" t="s">
        <v>2</v>
      </c>
    </row>
    <row r="5" spans="1:6" x14ac:dyDescent="0.3">
      <c r="A5" s="7"/>
      <c r="B5" s="19"/>
      <c r="C5" s="5" t="s">
        <v>3</v>
      </c>
      <c r="D5" s="5" t="s">
        <v>3</v>
      </c>
      <c r="E5" s="5" t="s">
        <v>3</v>
      </c>
      <c r="F5" s="7"/>
    </row>
    <row r="6" spans="1:6" x14ac:dyDescent="0.3">
      <c r="A6" s="7"/>
      <c r="B6" s="20" t="s">
        <v>4</v>
      </c>
      <c r="C6" s="4" t="s">
        <v>22</v>
      </c>
      <c r="D6" s="4" t="s">
        <v>22</v>
      </c>
      <c r="E6" s="4" t="s">
        <v>21</v>
      </c>
      <c r="F6" s="7"/>
    </row>
    <row r="7" spans="1:6" x14ac:dyDescent="0.3">
      <c r="A7" s="7"/>
      <c r="B7" s="20"/>
      <c r="C7" s="5">
        <v>2021</v>
      </c>
      <c r="D7" s="5">
        <v>2020</v>
      </c>
      <c r="E7" s="5">
        <v>2021</v>
      </c>
      <c r="F7" s="7"/>
    </row>
    <row r="8" spans="1:6" x14ac:dyDescent="0.3">
      <c r="A8" s="7"/>
      <c r="B8" s="21"/>
      <c r="C8" s="6"/>
      <c r="D8" s="6"/>
      <c r="E8" s="6"/>
      <c r="F8" s="7"/>
    </row>
    <row r="9" spans="1:6" x14ac:dyDescent="0.3">
      <c r="A9" s="7"/>
      <c r="B9" s="7"/>
      <c r="C9" s="7"/>
      <c r="D9" s="7"/>
      <c r="E9" s="7"/>
    </row>
    <row r="10" spans="1:6" x14ac:dyDescent="0.3">
      <c r="A10" s="7"/>
      <c r="B10" s="7" t="s">
        <v>5</v>
      </c>
      <c r="C10" s="8">
        <v>6783</v>
      </c>
      <c r="D10" s="8">
        <f>ROUND(6301351/(1000),0)</f>
        <v>6301</v>
      </c>
      <c r="E10" s="8">
        <v>6986</v>
      </c>
      <c r="F10" s="14">
        <f>C10/D10-1</f>
        <v>7.6495794318362176E-2</v>
      </c>
    </row>
    <row r="11" spans="1:6" ht="16.5" customHeight="1" x14ac:dyDescent="0.3">
      <c r="A11" s="7"/>
      <c r="B11" s="7" t="s">
        <v>6</v>
      </c>
      <c r="C11" s="8">
        <v>-3931</v>
      </c>
      <c r="D11" s="8">
        <f>ROUND(-3935968/(1000),0)</f>
        <v>-3936</v>
      </c>
      <c r="E11" s="8">
        <v>-4201</v>
      </c>
    </row>
    <row r="12" spans="1:6" ht="16.5" customHeight="1" x14ac:dyDescent="0.3">
      <c r="A12" s="7"/>
      <c r="B12" s="7" t="s">
        <v>7</v>
      </c>
      <c r="C12" s="8">
        <v>-1278</v>
      </c>
      <c r="D12" s="8">
        <f>ROUND((-1073475-158)/(1000),0)</f>
        <v>-1074</v>
      </c>
      <c r="E12" s="8">
        <v>-1308</v>
      </c>
    </row>
    <row r="13" spans="1:6" ht="16.5" customHeight="1" x14ac:dyDescent="0.3">
      <c r="A13" s="7"/>
      <c r="B13" s="7"/>
      <c r="C13" s="8"/>
      <c r="D13" s="8"/>
      <c r="E13" s="8"/>
    </row>
    <row r="14" spans="1:6" ht="16.5" customHeight="1" x14ac:dyDescent="0.3">
      <c r="A14" s="7"/>
      <c r="B14" s="15" t="s">
        <v>8</v>
      </c>
      <c r="C14" s="9">
        <f>SUM(C10:C12)</f>
        <v>1574</v>
      </c>
      <c r="D14" s="9">
        <f>SUM(D10:D12)</f>
        <v>1291</v>
      </c>
      <c r="E14" s="9">
        <f t="shared" ref="E14" si="0">SUM(E10:E12)</f>
        <v>1477</v>
      </c>
      <c r="F14" s="14">
        <f>C14/D14-1</f>
        <v>0.21920991479473284</v>
      </c>
    </row>
    <row r="15" spans="1:6" ht="16.5" customHeight="1" x14ac:dyDescent="0.3">
      <c r="A15" s="7"/>
      <c r="B15" s="7"/>
      <c r="C15" s="8"/>
      <c r="D15" s="8"/>
      <c r="E15" s="8"/>
    </row>
    <row r="16" spans="1:6" ht="16.5" customHeight="1" x14ac:dyDescent="0.3">
      <c r="A16" s="7"/>
      <c r="B16" s="7" t="s">
        <v>9</v>
      </c>
      <c r="C16" s="8">
        <v>-836</v>
      </c>
      <c r="D16" s="8">
        <f>ROUND(-709937/(1000),0)</f>
        <v>-710</v>
      </c>
      <c r="E16" s="8">
        <v>-790</v>
      </c>
      <c r="F16" s="14">
        <f>C16/D16-1</f>
        <v>0.17746478873239435</v>
      </c>
    </row>
    <row r="17" spans="1:6" ht="16.5" customHeight="1" x14ac:dyDescent="0.3">
      <c r="A17" s="7"/>
      <c r="B17" s="7" t="s">
        <v>31</v>
      </c>
      <c r="C17" s="8">
        <v>-15</v>
      </c>
      <c r="D17" s="8">
        <v>0</v>
      </c>
      <c r="E17" s="8"/>
      <c r="F17" s="14"/>
    </row>
    <row r="18" spans="1:6" ht="16.5" customHeight="1" x14ac:dyDescent="0.3">
      <c r="A18" s="7"/>
      <c r="B18" s="7" t="s">
        <v>10</v>
      </c>
      <c r="C18" s="8">
        <v>-278</v>
      </c>
      <c r="D18" s="8">
        <f>ROUND(-217136/(1000),0)</f>
        <v>-217</v>
      </c>
      <c r="E18" s="8">
        <v>-252</v>
      </c>
      <c r="F18" s="14">
        <f>C18/D18-1</f>
        <v>0.28110599078341014</v>
      </c>
    </row>
    <row r="19" spans="1:6" x14ac:dyDescent="0.3">
      <c r="A19" s="7"/>
      <c r="B19" s="7" t="s">
        <v>18</v>
      </c>
      <c r="C19" s="8">
        <v>32</v>
      </c>
      <c r="D19" s="8">
        <f>ROUND((35604.6653519349+158)/(1000),0)</f>
        <v>36</v>
      </c>
      <c r="E19" s="8">
        <v>33</v>
      </c>
      <c r="F19" s="14"/>
    </row>
    <row r="20" spans="1:6" x14ac:dyDescent="0.3">
      <c r="A20" s="7"/>
      <c r="B20" s="7" t="s">
        <v>19</v>
      </c>
      <c r="C20" s="8">
        <v>0</v>
      </c>
      <c r="D20" s="8">
        <v>0</v>
      </c>
      <c r="E20" s="8">
        <v>-7</v>
      </c>
    </row>
    <row r="21" spans="1:6" ht="13.8" thickBot="1" x14ac:dyDescent="0.35">
      <c r="A21" s="7"/>
      <c r="B21" s="15"/>
      <c r="C21" s="8"/>
      <c r="D21" s="8"/>
      <c r="E21" s="8"/>
    </row>
    <row r="22" spans="1:6" x14ac:dyDescent="0.3">
      <c r="A22" s="7"/>
      <c r="B22" s="15" t="s">
        <v>11</v>
      </c>
      <c r="C22" s="10">
        <f>SUM(C14:C20)</f>
        <v>477</v>
      </c>
      <c r="D22" s="10">
        <f>SUM(D14:D20)</f>
        <v>400</v>
      </c>
      <c r="E22" s="10">
        <f t="shared" ref="E22" si="1">SUM(E14:E20)</f>
        <v>461</v>
      </c>
      <c r="F22" s="14">
        <f>C22/D22-1</f>
        <v>0.19249999999999989</v>
      </c>
    </row>
    <row r="23" spans="1:6" x14ac:dyDescent="0.3">
      <c r="A23" s="7"/>
      <c r="B23" s="15" t="s">
        <v>26</v>
      </c>
      <c r="C23" s="8">
        <v>-129.18389500000001</v>
      </c>
      <c r="D23" s="8">
        <v>-156</v>
      </c>
      <c r="E23" s="8">
        <v>-204.81100000000001</v>
      </c>
      <c r="F23" s="14"/>
    </row>
    <row r="24" spans="1:6" x14ac:dyDescent="0.3">
      <c r="A24" s="7"/>
      <c r="B24" s="15" t="s">
        <v>27</v>
      </c>
      <c r="C24" s="8">
        <v>-4.102106</v>
      </c>
      <c r="D24" s="8">
        <v>9</v>
      </c>
      <c r="E24" s="8">
        <v>100</v>
      </c>
    </row>
    <row r="25" spans="1:6" ht="13.8" thickBot="1" x14ac:dyDescent="0.35">
      <c r="A25" s="7"/>
      <c r="B25" s="15" t="s">
        <v>13</v>
      </c>
      <c r="C25" s="11">
        <f>C22+C24+C23</f>
        <v>343.713999</v>
      </c>
      <c r="D25" s="11">
        <f t="shared" ref="D25:E25" si="2">D22+D24+D23</f>
        <v>253</v>
      </c>
      <c r="E25" s="11">
        <f t="shared" si="2"/>
        <v>356.18899999999996</v>
      </c>
      <c r="F25" s="14">
        <f>C25/D25-1</f>
        <v>0.35855335573122527</v>
      </c>
    </row>
    <row r="26" spans="1:6" x14ac:dyDescent="0.3">
      <c r="A26" s="7"/>
      <c r="B26" s="15"/>
      <c r="C26" s="25"/>
      <c r="D26" s="25"/>
      <c r="E26" s="25"/>
    </row>
    <row r="27" spans="1:6" x14ac:dyDescent="0.3">
      <c r="A27" s="7"/>
      <c r="B27" s="16" t="s">
        <v>14</v>
      </c>
      <c r="C27" s="8"/>
      <c r="D27" s="8"/>
      <c r="E27" s="8"/>
    </row>
    <row r="28" spans="1:6" x14ac:dyDescent="0.3">
      <c r="A28" s="7"/>
      <c r="B28" s="17" t="s">
        <v>15</v>
      </c>
      <c r="C28" s="8"/>
      <c r="D28" s="8"/>
      <c r="E28" s="8"/>
    </row>
    <row r="29" spans="1:6" x14ac:dyDescent="0.3">
      <c r="A29" s="7"/>
      <c r="B29" s="15" t="s">
        <v>13</v>
      </c>
      <c r="C29" s="12">
        <f>C25</f>
        <v>343.713999</v>
      </c>
      <c r="D29" s="12">
        <f>D25</f>
        <v>253</v>
      </c>
      <c r="E29" s="12">
        <f>E25</f>
        <v>356.18899999999996</v>
      </c>
    </row>
    <row r="30" spans="1:6" s="13" customFormat="1" x14ac:dyDescent="0.3">
      <c r="A30" s="18"/>
      <c r="B30" s="18" t="s">
        <v>16</v>
      </c>
      <c r="C30" s="8"/>
      <c r="D30" s="8"/>
      <c r="E30" s="8"/>
    </row>
    <row r="31" spans="1:6" s="13" customFormat="1" x14ac:dyDescent="0.3">
      <c r="A31" s="18"/>
      <c r="B31" s="7" t="s">
        <v>9</v>
      </c>
      <c r="C31" s="8">
        <f>-C16</f>
        <v>836</v>
      </c>
      <c r="D31" s="8">
        <f>-D16</f>
        <v>710</v>
      </c>
      <c r="E31" s="8">
        <f>-E16</f>
        <v>790</v>
      </c>
    </row>
    <row r="32" spans="1:6" s="13" customFormat="1" x14ac:dyDescent="0.3">
      <c r="A32" s="18"/>
      <c r="B32" s="7" t="str">
        <f>B17</f>
        <v>Impairment loss on goodwill</v>
      </c>
      <c r="C32" s="8">
        <f>-C17</f>
        <v>15</v>
      </c>
      <c r="D32" s="8"/>
      <c r="E32" s="8"/>
    </row>
    <row r="33" spans="1:6" s="13" customFormat="1" x14ac:dyDescent="0.3">
      <c r="A33" s="18"/>
      <c r="B33" s="7" t="s">
        <v>10</v>
      </c>
      <c r="C33" s="8">
        <f t="shared" ref="C33:E33" si="3">-C18</f>
        <v>278</v>
      </c>
      <c r="D33" s="8">
        <f t="shared" si="3"/>
        <v>217</v>
      </c>
      <c r="E33" s="8">
        <f t="shared" si="3"/>
        <v>252</v>
      </c>
    </row>
    <row r="34" spans="1:6" s="13" customFormat="1" x14ac:dyDescent="0.3">
      <c r="A34" s="18"/>
      <c r="B34" s="7" t="s">
        <v>19</v>
      </c>
      <c r="C34" s="8">
        <f>-C20</f>
        <v>0</v>
      </c>
      <c r="D34" s="8">
        <f>-D20</f>
        <v>0</v>
      </c>
      <c r="E34" s="8">
        <f>-E20</f>
        <v>7</v>
      </c>
    </row>
    <row r="35" spans="1:6" s="13" customFormat="1" x14ac:dyDescent="0.3">
      <c r="A35" s="18"/>
      <c r="B35" s="7" t="s">
        <v>12</v>
      </c>
      <c r="C35" s="8">
        <f>-C23</f>
        <v>129.18389500000001</v>
      </c>
      <c r="D35" s="8">
        <f t="shared" ref="D35:E35" si="4">-D23</f>
        <v>156</v>
      </c>
      <c r="E35" s="8">
        <f t="shared" si="4"/>
        <v>204.81100000000001</v>
      </c>
    </row>
    <row r="36" spans="1:6" x14ac:dyDescent="0.3">
      <c r="A36" s="7"/>
      <c r="B36" s="7" t="s">
        <v>17</v>
      </c>
      <c r="C36" s="8"/>
      <c r="D36" s="8"/>
      <c r="E36" s="8"/>
    </row>
    <row r="37" spans="1:6" x14ac:dyDescent="0.3">
      <c r="A37" s="7"/>
      <c r="B37" s="7" t="s">
        <v>28</v>
      </c>
      <c r="C37" s="8">
        <f t="shared" ref="C37:E37" si="5">-C24</f>
        <v>4.102106</v>
      </c>
      <c r="D37" s="8">
        <f t="shared" si="5"/>
        <v>-9</v>
      </c>
      <c r="E37" s="8">
        <f t="shared" si="5"/>
        <v>-100</v>
      </c>
    </row>
    <row r="38" spans="1:6" x14ac:dyDescent="0.3">
      <c r="A38" s="7"/>
      <c r="B38" s="7" t="s">
        <v>20</v>
      </c>
      <c r="C38" s="8">
        <f>-C19</f>
        <v>-32</v>
      </c>
      <c r="D38" s="8">
        <f>-D19</f>
        <v>-36</v>
      </c>
      <c r="E38" s="8">
        <f>-E19</f>
        <v>-33</v>
      </c>
    </row>
    <row r="39" spans="1:6" x14ac:dyDescent="0.3">
      <c r="A39" s="7"/>
      <c r="B39" s="7"/>
      <c r="C39" s="8"/>
      <c r="D39" s="8"/>
      <c r="E39" s="8"/>
    </row>
    <row r="40" spans="1:6" x14ac:dyDescent="0.3">
      <c r="A40" s="7"/>
      <c r="B40" s="15" t="s">
        <v>8</v>
      </c>
      <c r="C40" s="9">
        <f>SUM(C29:C38)</f>
        <v>1574.0000000000002</v>
      </c>
      <c r="D40" s="9">
        <f>SUM(D29:D38)</f>
        <v>1291</v>
      </c>
      <c r="E40" s="9">
        <f>SUM(E29:E38)</f>
        <v>1476.9999999999998</v>
      </c>
    </row>
    <row r="41" spans="1:6" ht="13.2" customHeight="1" x14ac:dyDescent="0.3">
      <c r="A41" s="7"/>
      <c r="B41" s="7"/>
      <c r="C41" s="29">
        <f>C14-C40</f>
        <v>0</v>
      </c>
      <c r="D41" s="29">
        <f t="shared" ref="D41:E41" si="6">D14-D40</f>
        <v>0</v>
      </c>
      <c r="E41" s="29">
        <f t="shared" si="6"/>
        <v>0</v>
      </c>
      <c r="F41" s="7"/>
    </row>
    <row r="42" spans="1:6" hidden="1" x14ac:dyDescent="0.3"/>
    <row r="43" spans="1:6" hidden="1" x14ac:dyDescent="0.3">
      <c r="B43" s="22" t="s">
        <v>29</v>
      </c>
      <c r="C43" s="28" t="s">
        <v>23</v>
      </c>
    </row>
    <row r="44" spans="1:6" hidden="1" x14ac:dyDescent="0.3">
      <c r="B44" s="23" t="s">
        <v>25</v>
      </c>
      <c r="C44" s="26" t="s">
        <v>30</v>
      </c>
    </row>
    <row r="45" spans="1:6" hidden="1" x14ac:dyDescent="0.3">
      <c r="B45" s="24" t="s">
        <v>24</v>
      </c>
      <c r="C45" s="27" t="s">
        <v>30</v>
      </c>
    </row>
    <row r="46" spans="1:6" hidden="1" x14ac:dyDescent="0.3"/>
    <row r="50" spans="2:3" x14ac:dyDescent="0.3">
      <c r="B50" s="22" t="s">
        <v>29</v>
      </c>
      <c r="C50" s="30" t="s">
        <v>23</v>
      </c>
    </row>
    <row r="51" spans="2:3" x14ac:dyDescent="0.3">
      <c r="B51" s="31" t="s">
        <v>32</v>
      </c>
      <c r="C51" s="32">
        <v>2887</v>
      </c>
    </row>
    <row r="52" spans="2:3" x14ac:dyDescent="0.3">
      <c r="B52" s="24" t="s">
        <v>24</v>
      </c>
      <c r="C52" s="33">
        <v>2381</v>
      </c>
    </row>
  </sheetData>
  <hyperlinks>
    <hyperlink ref="E7" r:id="rId1" display="2014@" xr:uid="{25C15C2F-9E61-49C4-8412-EE998B8283AC}"/>
    <hyperlink ref="C7" r:id="rId2" display="2014@" xr:uid="{00000000-0004-0000-0000-000000000000}"/>
    <hyperlink ref="D7" r:id="rId3" display="2014@" xr:uid="{000B6274-F2C5-4E32-9027-411E90D5F8D4}"/>
  </hyperlinks>
  <pageMargins left="0.38" right="0.24" top="1" bottom="1" header="0.5" footer="0.5"/>
  <pageSetup paperSize="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Press Release December 21</vt:lpstr>
      <vt:lpstr>'Press Release December 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10785-MAA</dc:creator>
  <cp:lastModifiedBy>Praveen  Krishna</cp:lastModifiedBy>
  <cp:lastPrinted>2021-01-27T12:15:01Z</cp:lastPrinted>
  <dcterms:created xsi:type="dcterms:W3CDTF">2018-04-23T18:48:38Z</dcterms:created>
  <dcterms:modified xsi:type="dcterms:W3CDTF">2022-01-24T07:10:02Z</dcterms:modified>
</cp:coreProperties>
</file>