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2137\AppData\Local\Microsoft\Windows\INetCache\Content.Outlook\K1LP1U40\"/>
    </mc:Choice>
  </mc:AlternateContent>
  <xr:revisionPtr revIDLastSave="0" documentId="13_ncr:1_{5A25F79D-5EA2-4E3D-B4F6-FC4FE47E6E72}" xr6:coauthVersionLast="36" xr6:coauthVersionMax="36" xr10:uidLastSave="{00000000-0000-0000-0000-000000000000}"/>
  <bookViews>
    <workbookView xWindow="480" yWindow="345" windowWidth="19875" windowHeight="7725" xr2:uid="{00000000-000D-0000-FFFF-FFFF00000000}"/>
  </bookViews>
  <sheets>
    <sheet name="Press Release Dec 18" sheetId="1" r:id="rId1"/>
  </sheets>
  <definedNames>
    <definedName name="BuiltIn_Print_Area">#REF!</definedName>
    <definedName name="_xlnm.Print_Area" localSheetId="0">'Press Release Dec 18'!$B$1:$E$37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2" i="1" l="1"/>
  <c r="C18" i="1"/>
  <c r="C12" i="1"/>
  <c r="H19" i="1" l="1"/>
  <c r="F10" i="1" l="1"/>
  <c r="D34" i="1" l="1"/>
  <c r="D31" i="1"/>
  <c r="D30" i="1"/>
  <c r="D29" i="1"/>
  <c r="D14" i="1"/>
  <c r="D21" i="1" s="1"/>
  <c r="D23" i="1" s="1"/>
  <c r="D27" i="1" s="1"/>
  <c r="D36" i="1" s="1"/>
  <c r="C14" i="1" l="1"/>
  <c r="C34" i="1"/>
  <c r="C31" i="1"/>
  <c r="C30" i="1"/>
  <c r="C29" i="1"/>
  <c r="C21" i="1" l="1"/>
  <c r="H21" i="1" s="1"/>
  <c r="F14" i="1"/>
  <c r="C23" i="1" l="1"/>
  <c r="F21" i="1"/>
  <c r="C27" i="1" l="1"/>
  <c r="F23" i="1"/>
  <c r="E31" i="1"/>
  <c r="F27" i="1" l="1"/>
  <c r="C36" i="1"/>
  <c r="F36" i="1" s="1"/>
  <c r="E32" i="1"/>
  <c r="E34" i="1"/>
  <c r="E30" i="1"/>
  <c r="E29" i="1"/>
  <c r="E14" i="1"/>
  <c r="E21" i="1" s="1"/>
  <c r="E23" i="1" l="1"/>
  <c r="E27" i="1" l="1"/>
  <c r="E36" i="1" l="1"/>
</calcChain>
</file>

<file path=xl/sharedStrings.xml><?xml version="1.0" encoding="utf-8"?>
<sst xmlns="http://schemas.openxmlformats.org/spreadsheetml/2006/main" count="32" uniqueCount="23">
  <si>
    <t xml:space="preserve">Sify Technologies Limited </t>
  </si>
  <si>
    <t>Unaudited Consolidated Income Statement as per IFRS</t>
  </si>
  <si>
    <t>(In INR millions)</t>
  </si>
  <si>
    <t xml:space="preserve">Quarter ended </t>
  </si>
  <si>
    <t>Description</t>
  </si>
  <si>
    <t>Revenue</t>
  </si>
  <si>
    <t>Cost of Revenues</t>
  </si>
  <si>
    <t>Selling, General and Administrative  Expenses</t>
  </si>
  <si>
    <t>EBITDA</t>
  </si>
  <si>
    <t>Depreciation and Amortisation expense</t>
  </si>
  <si>
    <t>Net Finance Expenses</t>
  </si>
  <si>
    <t>Profit before tax</t>
  </si>
  <si>
    <t>Income tax expense</t>
  </si>
  <si>
    <t>Profit for the period</t>
  </si>
  <si>
    <t xml:space="preserve">Profit attributable to: </t>
  </si>
  <si>
    <t>Reconciliation with Non-GAAP measure</t>
  </si>
  <si>
    <t>Add:</t>
  </si>
  <si>
    <t>Less:</t>
  </si>
  <si>
    <t>Other Income (including exchange gain)</t>
  </si>
  <si>
    <t>Other Expenses (including exchange loss)</t>
  </si>
  <si>
    <t xml:space="preserve"> Other Income (including exchange gain)</t>
  </si>
  <si>
    <t>September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</si>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</sst>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  <numFmt numFmtId="167" formatCode="_(* #,##0_);_(* \(#,##0\);_(* &quot;&quot;_);_(@_)"/>
    <numFmt numFmtId="168" formatCode="0.0"/>
  </numFmts>
  <fonts count="6" x14ac:knownFonts="1">
    <font>
      <sz val="10"/>
      <name val="Arial"/>
    </font>
    <font>
      <sz val="10"/>
      <name val="Arial"/>
      <family val="2"/>
    </font>
    <font>
      <b/>
      <sz val="9"/>
      <name val="Trebuchet MS"/>
      <family val="2"/>
    </font>
    <font>
      <sz val="9"/>
      <name val="Trebuchet MS"/>
      <family val="2"/>
    </font>
    <font>
      <u/>
      <sz val="9"/>
      <name val="Trebuchet MS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3" applyFont="1" applyFill="1"/>
    <xf numFmtId="1" fontId="3" fillId="0" borderId="0" xfId="3" applyNumberFormat="1" applyFont="1" applyFill="1"/>
    <xf numFmtId="0" fontId="3" fillId="0" borderId="0" xfId="3" applyFont="1" applyFill="1"/>
    <xf numFmtId="0" fontId="2" fillId="0" borderId="1" xfId="3" applyFont="1" applyFill="1" applyBorder="1" applyAlignment="1">
      <alignment vertical="center"/>
    </xf>
    <xf numFmtId="0" fontId="2" fillId="0" borderId="2" xfId="3" applyFont="1" applyFill="1" applyBorder="1" applyAlignment="1"/>
    <xf numFmtId="0" fontId="2" fillId="0" borderId="4" xfId="3" applyFont="1" applyFill="1" applyBorder="1" applyAlignment="1">
      <alignment horizontal="center" vertical="center"/>
    </xf>
    <xf numFmtId="16" fontId="2" fillId="0" borderId="0" xfId="3" applyNumberFormat="1" applyFont="1" applyFill="1" applyBorder="1" applyAlignment="1">
      <alignment horizontal="center"/>
    </xf>
    <xf numFmtId="16" fontId="2" fillId="0" borderId="5" xfId="3" applyNumberFormat="1" applyFont="1" applyFill="1" applyBorder="1" applyAlignment="1">
      <alignment horizontal="center"/>
    </xf>
    <xf numFmtId="0" fontId="2" fillId="0" borderId="0" xfId="3" applyFont="1" applyFill="1" applyBorder="1" applyAlignment="1">
      <alignment horizontal="center"/>
    </xf>
    <xf numFmtId="0" fontId="2" fillId="0" borderId="5" xfId="3" applyFont="1" applyFill="1" applyBorder="1" applyAlignment="1">
      <alignment horizontal="center"/>
    </xf>
    <xf numFmtId="0" fontId="2" fillId="0" borderId="4" xfId="3" applyFont="1" applyFill="1" applyBorder="1" applyAlignment="1">
      <alignment vertical="center"/>
    </xf>
    <xf numFmtId="0" fontId="2" fillId="0" borderId="7" xfId="3" applyFont="1" applyFill="1" applyBorder="1" applyAlignment="1">
      <alignment horizontal="center"/>
    </xf>
    <xf numFmtId="0" fontId="3" fillId="0" borderId="4" xfId="3" applyFont="1" applyFill="1" applyBorder="1"/>
    <xf numFmtId="0" fontId="3" fillId="0" borderId="0" xfId="3" applyFont="1" applyFill="1" applyBorder="1"/>
    <xf numFmtId="0" fontId="3" fillId="0" borderId="5" xfId="3" applyFont="1" applyFill="1" applyBorder="1"/>
    <xf numFmtId="165" fontId="3" fillId="0" borderId="0" xfId="1" applyNumberFormat="1" applyFont="1" applyFill="1" applyBorder="1"/>
    <xf numFmtId="165" fontId="3" fillId="0" borderId="5" xfId="1" applyNumberFormat="1" applyFont="1" applyFill="1" applyBorder="1"/>
    <xf numFmtId="0" fontId="2" fillId="0" borderId="4" xfId="3" applyFont="1" applyFill="1" applyBorder="1"/>
    <xf numFmtId="165" fontId="2" fillId="0" borderId="8" xfId="1" applyNumberFormat="1" applyFont="1" applyFill="1" applyBorder="1"/>
    <xf numFmtId="165" fontId="2" fillId="0" borderId="9" xfId="1" applyNumberFormat="1" applyFont="1" applyFill="1" applyBorder="1"/>
    <xf numFmtId="165" fontId="3" fillId="0" borderId="10" xfId="1" applyNumberFormat="1" applyFont="1" applyFill="1" applyBorder="1"/>
    <xf numFmtId="165" fontId="3" fillId="0" borderId="11" xfId="1" applyNumberFormat="1" applyFont="1" applyFill="1" applyBorder="1"/>
    <xf numFmtId="165" fontId="2" fillId="0" borderId="12" xfId="1" applyNumberFormat="1" applyFont="1" applyFill="1" applyBorder="1"/>
    <xf numFmtId="165" fontId="2" fillId="0" borderId="13" xfId="1" applyNumberFormat="1" applyFont="1" applyFill="1" applyBorder="1"/>
    <xf numFmtId="165" fontId="2" fillId="0" borderId="0" xfId="1" applyNumberFormat="1" applyFont="1" applyFill="1" applyBorder="1"/>
    <xf numFmtId="164" fontId="2" fillId="0" borderId="4" xfId="3" applyNumberFormat="1" applyFont="1" applyFill="1" applyBorder="1"/>
    <xf numFmtId="0" fontId="4" fillId="0" borderId="4" xfId="3" applyFont="1" applyFill="1" applyBorder="1"/>
    <xf numFmtId="165" fontId="2" fillId="0" borderId="5" xfId="1" applyNumberFormat="1" applyFont="1" applyFill="1" applyBorder="1"/>
    <xf numFmtId="0" fontId="3" fillId="0" borderId="4" xfId="3" applyFont="1" applyFill="1" applyBorder="1" applyAlignment="1">
      <alignment horizontal="left" vertical="top" wrapText="1"/>
    </xf>
    <xf numFmtId="0" fontId="3" fillId="0" borderId="0" xfId="3" applyFont="1" applyFill="1" applyAlignment="1">
      <alignment horizontal="left" vertical="top" wrapText="1"/>
    </xf>
    <xf numFmtId="0" fontId="3" fillId="0" borderId="14" xfId="3" applyFont="1" applyFill="1" applyBorder="1"/>
    <xf numFmtId="0" fontId="3" fillId="0" borderId="6" xfId="3" applyFont="1" applyFill="1" applyBorder="1"/>
    <xf numFmtId="0" fontId="3" fillId="0" borderId="7" xfId="3" applyFont="1" applyFill="1" applyBorder="1"/>
    <xf numFmtId="9" fontId="3" fillId="0" borderId="0" xfId="2" applyFont="1" applyFill="1"/>
    <xf numFmtId="9" fontId="3" fillId="0" borderId="0" xfId="2" applyFont="1" applyFill="1" applyAlignment="1">
      <alignment horizontal="left" vertical="top" wrapText="1"/>
    </xf>
    <xf numFmtId="164" fontId="3" fillId="0" borderId="0" xfId="3" applyNumberFormat="1" applyFont="1" applyFill="1" applyBorder="1" applyAlignment="1">
      <alignment wrapText="1"/>
    </xf>
    <xf numFmtId="166" fontId="3" fillId="0" borderId="0" xfId="3" applyNumberFormat="1" applyFont="1" applyFill="1"/>
    <xf numFmtId="0" fontId="2" fillId="0" borderId="3" xfId="3" applyFont="1" applyFill="1" applyBorder="1" applyAlignment="1"/>
    <xf numFmtId="0" fontId="2" fillId="0" borderId="0" xfId="3" applyFont="1" applyFill="1" applyBorder="1" applyAlignment="1">
      <alignment vertical="center"/>
    </xf>
    <xf numFmtId="165" fontId="3" fillId="2" borderId="0" xfId="1" applyNumberFormat="1" applyFont="1" applyFill="1" applyBorder="1"/>
    <xf numFmtId="165" fontId="2" fillId="2" borderId="8" xfId="1" applyNumberFormat="1" applyFont="1" applyFill="1" applyBorder="1"/>
    <xf numFmtId="168" fontId="3" fillId="2" borderId="0" xfId="3" applyNumberFormat="1" applyFont="1" applyFill="1"/>
    <xf numFmtId="167" fontId="3" fillId="0" borderId="0" xfId="3" applyNumberFormat="1" applyFont="1" applyFill="1"/>
    <xf numFmtId="165" fontId="3" fillId="2" borderId="5" xfId="1" applyNumberFormat="1" applyFont="1" applyFill="1" applyBorder="1"/>
    <xf numFmtId="165" fontId="2" fillId="2" borderId="9" xfId="1" applyNumberFormat="1" applyFont="1" applyFill="1" applyBorder="1"/>
    <xf numFmtId="165" fontId="3" fillId="0" borderId="0" xfId="3" applyNumberFormat="1" applyFont="1" applyFill="1"/>
    <xf numFmtId="164" fontId="3" fillId="0" borderId="0" xfId="3" applyNumberFormat="1" applyFont="1" applyFill="1"/>
    <xf numFmtId="165" fontId="4" fillId="0" borderId="0" xfId="1" applyNumberFormat="1" applyFont="1" applyFill="1" applyBorder="1"/>
    <xf numFmtId="165" fontId="3" fillId="0" borderId="0" xfId="1" applyNumberFormat="1" applyFont="1" applyFill="1" applyBorder="1" applyAlignment="1">
      <alignment horizontal="left" vertical="top" wrapText="1"/>
    </xf>
    <xf numFmtId="9" fontId="3" fillId="0" borderId="0" xfId="2" applyFont="1" applyFill="1" applyBorder="1"/>
    <xf numFmtId="0" fontId="2" fillId="0" borderId="0" xfId="3" applyFont="1" applyFill="1" applyBorder="1"/>
  </cellXfs>
  <cellStyles count="10">
    <cellStyle name="_Deposits summary" xfId="4" xr:uid="{00000000-0005-0000-0000-000000000000}"/>
    <cellStyle name="_summary" xfId="5" xr:uid="{00000000-0005-0000-0000-000001000000}"/>
    <cellStyle name="Comma" xfId="1" builtinId="3"/>
    <cellStyle name="Comma 2" xfId="6" xr:uid="{00000000-0005-0000-0000-000003000000}"/>
    <cellStyle name="Comma 3" xfId="7" xr:uid="{00000000-0005-0000-0000-000004000000}"/>
    <cellStyle name="Normal" xfId="0" builtinId="0"/>
    <cellStyle name="Normal_MIS Q4 06-07modified" xfId="3" xr:uid="{00000000-0005-0000-0000-000006000000}"/>
    <cellStyle name="Percent" xfId="2" builtinId="5"/>
    <cellStyle name="Percent 2" xfId="8" xr:uid="{00000000-0005-0000-0000-000008000000}"/>
    <cellStyle name="Percent 3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2014@" TargetMode="External"/><Relationship Id="rId2" Type="http://schemas.openxmlformats.org/officeDocument/2006/relationships/hyperlink" Target="mailto:2014@" TargetMode="External"/><Relationship Id="rId1" Type="http://schemas.openxmlformats.org/officeDocument/2006/relationships/hyperlink" Target="mailto:2014@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5"/>
  <sheetViews>
    <sheetView showGridLines="0" showZeros="0" tabSelected="1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G49" sqref="G49"/>
    </sheetView>
  </sheetViews>
  <sheetFormatPr defaultRowHeight="15" x14ac:dyDescent="0.35"/>
  <cols>
    <col min="1" max="1" width="2.5703125" style="3" customWidth="1"/>
    <col min="2" max="2" width="37.42578125" style="3" customWidth="1"/>
    <col min="3" max="3" width="13.5703125" style="3" bestFit="1" customWidth="1"/>
    <col min="4" max="4" width="13.5703125" style="3" customWidth="1"/>
    <col min="5" max="5" width="13.5703125" style="3" bestFit="1" customWidth="1"/>
    <col min="6" max="6" width="9.140625" style="34" customWidth="1"/>
    <col min="7" max="7" width="9.85546875" style="3" bestFit="1" customWidth="1"/>
    <col min="8" max="16384" width="9.140625" style="3"/>
  </cols>
  <sheetData>
    <row r="1" spans="2:11" x14ac:dyDescent="0.35">
      <c r="B1" s="1" t="s">
        <v>0</v>
      </c>
      <c r="C1" s="1"/>
      <c r="D1" s="1"/>
      <c r="E1" s="2"/>
    </row>
    <row r="3" spans="2:11" x14ac:dyDescent="0.35">
      <c r="B3" s="1" t="s">
        <v>1</v>
      </c>
      <c r="C3" s="1"/>
      <c r="D3" s="1"/>
    </row>
    <row r="4" spans="2:11" x14ac:dyDescent="0.35">
      <c r="B4" s="1" t="s">
        <v>2</v>
      </c>
      <c r="C4" s="1"/>
      <c r="D4" s="1"/>
    </row>
    <row r="5" spans="2:11" x14ac:dyDescent="0.35">
      <c r="B5" s="4"/>
      <c r="C5" s="5" t="s">
        <v>3</v>
      </c>
      <c r="D5" s="5" t="s">
        <v>3</v>
      </c>
      <c r="E5" s="38" t="s">
        <v>3</v>
      </c>
    </row>
    <row r="6" spans="2:11" x14ac:dyDescent="0.35">
      <c r="B6" s="6" t="s">
        <v>4</v>
      </c>
      <c r="C6" s="7" t="s">
        <v>22</v>
      </c>
      <c r="D6" s="7" t="s">
        <v>22</v>
      </c>
      <c r="E6" s="8" t="s">
        <v>21</v>
      </c>
    </row>
    <row r="7" spans="2:11" x14ac:dyDescent="0.35">
      <c r="B7" s="6"/>
      <c r="C7" s="9">
        <v>2018</v>
      </c>
      <c r="D7" s="9">
        <v>2017</v>
      </c>
      <c r="E7" s="10">
        <v>2018</v>
      </c>
    </row>
    <row r="8" spans="2:11" x14ac:dyDescent="0.35">
      <c r="B8" s="11"/>
      <c r="C8" s="39"/>
      <c r="D8" s="39"/>
      <c r="E8" s="12"/>
    </row>
    <row r="9" spans="2:11" x14ac:dyDescent="0.35">
      <c r="B9" s="13"/>
      <c r="C9" s="14"/>
      <c r="D9" s="14"/>
      <c r="E9" s="15"/>
    </row>
    <row r="10" spans="2:11" x14ac:dyDescent="0.35">
      <c r="B10" s="13" t="s">
        <v>5</v>
      </c>
      <c r="C10" s="40">
        <v>5731.9637827277456</v>
      </c>
      <c r="D10" s="40">
        <v>5228</v>
      </c>
      <c r="E10" s="44">
        <v>5509</v>
      </c>
      <c r="F10" s="34">
        <f>(C10-D10)/D10</f>
        <v>9.6397051019079125E-2</v>
      </c>
    </row>
    <row r="11" spans="2:11" ht="16.5" customHeight="1" x14ac:dyDescent="0.35">
      <c r="B11" s="13" t="s">
        <v>6</v>
      </c>
      <c r="C11" s="40">
        <v>-3774.5409019302001</v>
      </c>
      <c r="D11" s="40">
        <v>-3469</v>
      </c>
      <c r="E11" s="44">
        <v>-3465</v>
      </c>
    </row>
    <row r="12" spans="2:11" ht="16.5" customHeight="1" x14ac:dyDescent="0.35">
      <c r="B12" s="13" t="s">
        <v>7</v>
      </c>
      <c r="C12" s="40">
        <f>-1155190/1000-14.1</f>
        <v>-1169.29</v>
      </c>
      <c r="D12" s="40">
        <v>-1057</v>
      </c>
      <c r="E12" s="44">
        <f>-1299+26</f>
        <v>-1273</v>
      </c>
    </row>
    <row r="13" spans="2:11" ht="16.5" customHeight="1" x14ac:dyDescent="0.35">
      <c r="B13" s="13"/>
      <c r="C13" s="40"/>
      <c r="D13" s="40"/>
      <c r="E13" s="44"/>
    </row>
    <row r="14" spans="2:11" ht="16.5" customHeight="1" x14ac:dyDescent="0.35">
      <c r="B14" s="18" t="s">
        <v>8</v>
      </c>
      <c r="C14" s="41">
        <f>SUM(C10:C12)</f>
        <v>788.13288079754557</v>
      </c>
      <c r="D14" s="41">
        <f>SUM(D10:D12)</f>
        <v>702</v>
      </c>
      <c r="E14" s="45">
        <f>SUM(E10:E12)</f>
        <v>771</v>
      </c>
      <c r="F14" s="34">
        <f>(C14-D14)/D14</f>
        <v>0.12269641139251505</v>
      </c>
      <c r="H14" s="43"/>
      <c r="I14" s="34"/>
      <c r="J14" s="34"/>
      <c r="K14" s="34"/>
    </row>
    <row r="15" spans="2:11" ht="16.5" customHeight="1" x14ac:dyDescent="0.35">
      <c r="B15" s="13"/>
      <c r="C15" s="40"/>
      <c r="D15" s="40"/>
      <c r="E15" s="44"/>
    </row>
    <row r="16" spans="2:11" ht="16.5" customHeight="1" x14ac:dyDescent="0.35">
      <c r="B16" s="13" t="s">
        <v>9</v>
      </c>
      <c r="C16" s="40">
        <v>-368.29346343236375</v>
      </c>
      <c r="D16" s="40">
        <v>-396</v>
      </c>
      <c r="E16" s="44">
        <v>-384</v>
      </c>
      <c r="H16" s="43"/>
    </row>
    <row r="17" spans="2:8" ht="16.5" customHeight="1" x14ac:dyDescent="0.35">
      <c r="B17" s="13" t="s">
        <v>10</v>
      </c>
      <c r="C17" s="40">
        <v>-174.77023158408673</v>
      </c>
      <c r="D17" s="40">
        <v>-62</v>
      </c>
      <c r="E17" s="44">
        <v>-175</v>
      </c>
      <c r="H17" s="43"/>
    </row>
    <row r="18" spans="2:8" x14ac:dyDescent="0.35">
      <c r="B18" s="13" t="s">
        <v>18</v>
      </c>
      <c r="C18" s="40">
        <f>52.8+14.1</f>
        <v>66.899999999999991</v>
      </c>
      <c r="D18" s="40">
        <v>41</v>
      </c>
      <c r="E18" s="44">
        <v>67</v>
      </c>
      <c r="G18" s="42"/>
      <c r="H18" s="43"/>
    </row>
    <row r="19" spans="2:8" x14ac:dyDescent="0.35">
      <c r="B19" s="13" t="s">
        <v>19</v>
      </c>
      <c r="C19" s="40"/>
      <c r="D19" s="40"/>
      <c r="E19" s="44">
        <v>-26</v>
      </c>
      <c r="H19" s="43">
        <f>C19-D19</f>
        <v>0</v>
      </c>
    </row>
    <row r="20" spans="2:8" ht="15.75" thickBot="1" x14ac:dyDescent="0.4">
      <c r="B20" s="18"/>
      <c r="C20" s="25"/>
      <c r="D20" s="25"/>
      <c r="E20" s="17"/>
    </row>
    <row r="21" spans="2:8" x14ac:dyDescent="0.35">
      <c r="B21" s="18" t="s">
        <v>11</v>
      </c>
      <c r="C21" s="21">
        <f>SUM(C14:C19)</f>
        <v>311.96918578109506</v>
      </c>
      <c r="D21" s="21">
        <f>SUM(D14:D19)</f>
        <v>285</v>
      </c>
      <c r="E21" s="22">
        <f>SUM(E14:E19)</f>
        <v>253</v>
      </c>
      <c r="F21" s="34">
        <f>(C21-D21)/D21</f>
        <v>9.4628722038930052E-2</v>
      </c>
      <c r="H21" s="43">
        <f>C21-D21</f>
        <v>26.969185781095064</v>
      </c>
    </row>
    <row r="22" spans="2:8" x14ac:dyDescent="0.35">
      <c r="B22" s="18" t="s">
        <v>12</v>
      </c>
      <c r="C22" s="25"/>
      <c r="D22" s="25"/>
      <c r="E22" s="17"/>
    </row>
    <row r="23" spans="2:8" ht="15.75" thickBot="1" x14ac:dyDescent="0.4">
      <c r="B23" s="18" t="s">
        <v>13</v>
      </c>
      <c r="C23" s="23">
        <f>C21+C22</f>
        <v>311.96918578109506</v>
      </c>
      <c r="D23" s="23">
        <f>D21+D22</f>
        <v>285</v>
      </c>
      <c r="E23" s="24">
        <f>E21+E22</f>
        <v>253</v>
      </c>
      <c r="F23" s="34">
        <f>(C23-D23)/D23</f>
        <v>9.4628722038930052E-2</v>
      </c>
    </row>
    <row r="24" spans="2:8" x14ac:dyDescent="0.35">
      <c r="B24" s="18"/>
      <c r="C24" s="25"/>
      <c r="D24" s="25"/>
      <c r="E24" s="28"/>
    </row>
    <row r="25" spans="2:8" x14ac:dyDescent="0.35">
      <c r="B25" s="26" t="s">
        <v>14</v>
      </c>
      <c r="C25" s="25"/>
      <c r="D25" s="25"/>
      <c r="E25" s="17"/>
    </row>
    <row r="26" spans="2:8" x14ac:dyDescent="0.35">
      <c r="B26" s="27" t="s">
        <v>15</v>
      </c>
      <c r="C26" s="48"/>
      <c r="D26" s="48"/>
      <c r="E26" s="17"/>
    </row>
    <row r="27" spans="2:8" x14ac:dyDescent="0.35">
      <c r="B27" s="18" t="s">
        <v>13</v>
      </c>
      <c r="C27" s="25">
        <f>C23</f>
        <v>311.96918578109506</v>
      </c>
      <c r="D27" s="25">
        <f>D23</f>
        <v>285</v>
      </c>
      <c r="E27" s="28">
        <f>E23</f>
        <v>253</v>
      </c>
      <c r="F27" s="34">
        <f>(C27-D27)/D27</f>
        <v>9.4628722038930052E-2</v>
      </c>
    </row>
    <row r="28" spans="2:8" s="30" customFormat="1" x14ac:dyDescent="0.35">
      <c r="B28" s="29" t="s">
        <v>16</v>
      </c>
      <c r="C28" s="49"/>
      <c r="D28" s="49"/>
      <c r="E28" s="17"/>
      <c r="F28" s="35"/>
    </row>
    <row r="29" spans="2:8" s="30" customFormat="1" x14ac:dyDescent="0.35">
      <c r="B29" s="13" t="s">
        <v>9</v>
      </c>
      <c r="C29" s="16">
        <f t="shared" ref="C29:E30" si="0">-C16</f>
        <v>368.29346343236375</v>
      </c>
      <c r="D29" s="16">
        <f t="shared" ref="D29" si="1">-D16</f>
        <v>396</v>
      </c>
      <c r="E29" s="17">
        <f t="shared" si="0"/>
        <v>384</v>
      </c>
      <c r="F29" s="35"/>
    </row>
    <row r="30" spans="2:8" s="30" customFormat="1" x14ac:dyDescent="0.35">
      <c r="B30" s="13" t="s">
        <v>10</v>
      </c>
      <c r="C30" s="16">
        <f t="shared" si="0"/>
        <v>174.77023158408673</v>
      </c>
      <c r="D30" s="16">
        <f t="shared" ref="D30" si="2">-D17</f>
        <v>62</v>
      </c>
      <c r="E30" s="17">
        <f t="shared" si="0"/>
        <v>175</v>
      </c>
      <c r="F30" s="35"/>
    </row>
    <row r="31" spans="2:8" s="30" customFormat="1" x14ac:dyDescent="0.35">
      <c r="B31" s="13" t="s">
        <v>19</v>
      </c>
      <c r="C31" s="16">
        <f>-C19</f>
        <v>0</v>
      </c>
      <c r="D31" s="16">
        <f>-D19</f>
        <v>0</v>
      </c>
      <c r="E31" s="17">
        <f>-E19</f>
        <v>26</v>
      </c>
      <c r="F31" s="35"/>
    </row>
    <row r="32" spans="2:8" s="30" customFormat="1" x14ac:dyDescent="0.35">
      <c r="B32" s="13" t="s">
        <v>12</v>
      </c>
      <c r="C32" s="16"/>
      <c r="D32" s="16"/>
      <c r="E32" s="17">
        <f>-E22</f>
        <v>0</v>
      </c>
      <c r="F32" s="35"/>
    </row>
    <row r="33" spans="1:9" x14ac:dyDescent="0.35">
      <c r="B33" s="13" t="s">
        <v>17</v>
      </c>
      <c r="C33" s="16"/>
      <c r="D33" s="16"/>
      <c r="E33" s="17"/>
    </row>
    <row r="34" spans="1:9" x14ac:dyDescent="0.35">
      <c r="B34" s="13" t="s">
        <v>20</v>
      </c>
      <c r="C34" s="16">
        <f>-C18</f>
        <v>-66.899999999999991</v>
      </c>
      <c r="D34" s="16">
        <f>-D18</f>
        <v>-41</v>
      </c>
      <c r="E34" s="17">
        <f>-E18</f>
        <v>-67</v>
      </c>
    </row>
    <row r="35" spans="1:9" x14ac:dyDescent="0.35">
      <c r="B35" s="13"/>
      <c r="C35" s="16"/>
      <c r="D35" s="16"/>
      <c r="E35" s="17"/>
    </row>
    <row r="36" spans="1:9" x14ac:dyDescent="0.35">
      <c r="B36" s="18" t="s">
        <v>8</v>
      </c>
      <c r="C36" s="19">
        <f>SUM(C27:C34)</f>
        <v>788.13288079754568</v>
      </c>
      <c r="D36" s="19">
        <f>SUM(D27:D34)</f>
        <v>702</v>
      </c>
      <c r="E36" s="20">
        <f>SUM(E27:E34)</f>
        <v>771</v>
      </c>
      <c r="F36" s="34">
        <f>(C36-D36)/D36</f>
        <v>0.12269641139251522</v>
      </c>
    </row>
    <row r="37" spans="1:9" x14ac:dyDescent="0.35">
      <c r="B37" s="31"/>
      <c r="C37" s="32"/>
      <c r="D37" s="32"/>
      <c r="E37" s="33"/>
    </row>
    <row r="40" spans="1:9" x14ac:dyDescent="0.35">
      <c r="A40" s="14"/>
      <c r="B40" s="51"/>
      <c r="C40" s="51"/>
      <c r="D40" s="51"/>
      <c r="E40" s="9"/>
      <c r="F40" s="50"/>
    </row>
    <row r="41" spans="1:9" x14ac:dyDescent="0.35">
      <c r="A41" s="14"/>
      <c r="B41" s="14"/>
      <c r="C41" s="14"/>
      <c r="D41" s="14"/>
      <c r="E41" s="16"/>
      <c r="F41" s="50"/>
      <c r="G41" s="46"/>
      <c r="I41" s="37"/>
    </row>
    <row r="42" spans="1:9" x14ac:dyDescent="0.35">
      <c r="A42" s="14"/>
      <c r="B42" s="14"/>
      <c r="C42" s="14"/>
      <c r="D42" s="14"/>
      <c r="E42" s="16"/>
      <c r="F42" s="50"/>
      <c r="G42" s="46"/>
      <c r="I42" s="37"/>
    </row>
    <row r="43" spans="1:9" x14ac:dyDescent="0.35">
      <c r="A43" s="14"/>
      <c r="B43" s="14"/>
      <c r="C43" s="14"/>
      <c r="D43" s="14"/>
      <c r="E43" s="14"/>
      <c r="F43" s="50"/>
      <c r="G43" s="37"/>
      <c r="I43" s="37"/>
    </row>
    <row r="44" spans="1:9" x14ac:dyDescent="0.35">
      <c r="A44" s="14"/>
      <c r="B44" s="14"/>
      <c r="C44" s="14"/>
      <c r="D44" s="14"/>
      <c r="E44" s="14"/>
      <c r="F44" s="50"/>
      <c r="G44" s="47"/>
    </row>
    <row r="45" spans="1:9" x14ac:dyDescent="0.35">
      <c r="A45" s="14"/>
      <c r="B45" s="14"/>
      <c r="C45" s="14"/>
      <c r="D45" s="14"/>
      <c r="E45" s="14"/>
      <c r="F45" s="50"/>
      <c r="G45" s="36"/>
    </row>
  </sheetData>
  <hyperlinks>
    <hyperlink ref="E7" r:id="rId1" display="2014@" xr:uid="{00000000-0004-0000-0000-000000000000}"/>
    <hyperlink ref="C7" r:id="rId2" display="2014@" xr:uid="{248634D5-2A96-4658-9B10-96BE6599E7F2}"/>
    <hyperlink ref="D7" r:id="rId3" display="2014@" xr:uid="{1A4CDAAD-EEF0-46DE-820C-EAD58871FCE2}"/>
  </hyperlinks>
  <pageMargins left="0.38" right="0.24" top="1" bottom="1" header="0.5" footer="0.5"/>
  <pageSetup paperSize="9" scale="95" orientation="portrait" horizontalDpi="300" verticalDpi="300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Press Release Dec 18</vt:lpstr>
      <vt:lpstr>'Press Release Dec 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10785-MAA</dc:creator>
  <cp:lastModifiedBy>2137</cp:lastModifiedBy>
  <cp:lastPrinted>2019-01-30T06:47:54Z</cp:lastPrinted>
  <dcterms:created xsi:type="dcterms:W3CDTF">2018-04-23T18:48:38Z</dcterms:created>
  <dcterms:modified xsi:type="dcterms:W3CDTF">2019-01-31T09:06:09Z</dcterms:modified>
</cp:coreProperties>
</file>